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Procédure Cession" sheetId="3" r:id="rId1"/>
    <sheet name="NOTICE" sheetId="4" r:id="rId2"/>
  </sheets>
  <definedNames>
    <definedName name="_xlnm.Print_Area" localSheetId="0">'Procédure Cession'!$A$1:$H$53</definedName>
  </definedNames>
  <calcPr calcId="125725"/>
</workbook>
</file>

<file path=xl/calcChain.xml><?xml version="1.0" encoding="utf-8"?>
<calcChain xmlns="http://schemas.openxmlformats.org/spreadsheetml/2006/main">
  <c r="F18" i="3"/>
  <c r="F17"/>
  <c r="E29"/>
  <c r="E31"/>
  <c r="F10"/>
  <c r="F9"/>
  <c r="F19"/>
  <c r="F16"/>
  <c r="F15"/>
  <c r="F14"/>
  <c r="F13"/>
  <c r="F12"/>
  <c r="F11"/>
  <c r="F8"/>
  <c r="F39" l="1"/>
  <c r="F21"/>
  <c r="F25" s="1"/>
  <c r="F27" s="1"/>
  <c r="F37" s="1"/>
  <c r="F41" l="1"/>
  <c r="F43" s="1"/>
</calcChain>
</file>

<file path=xl/comments1.xml><?xml version="1.0" encoding="utf-8"?>
<comments xmlns="http://schemas.openxmlformats.org/spreadsheetml/2006/main">
  <authors>
    <author>KOENIG</author>
  </authors>
  <commentList>
    <comment ref="D35" authorId="0">
      <text>
        <r>
          <rPr>
            <b/>
            <sz val="9"/>
            <color indexed="81"/>
            <rFont val="Tahoma"/>
            <charset val="1"/>
          </rPr>
          <t>Ne changez pas ce taux sauf si vous avez une bonne raison pour le faire !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<sst xmlns="http://schemas.openxmlformats.org/spreadsheetml/2006/main" count="54" uniqueCount="51">
  <si>
    <t>Accastillage</t>
  </si>
  <si>
    <t>Plateforme, m2</t>
  </si>
  <si>
    <t>Passerelle, mètre linéaire</t>
  </si>
  <si>
    <t>Paramètres pris en compte</t>
  </si>
  <si>
    <t>Forfait</t>
  </si>
  <si>
    <t>Inventaire</t>
  </si>
  <si>
    <t xml:space="preserve">Zones modifiables en vert </t>
  </si>
  <si>
    <t>Zones calculées en rouge</t>
  </si>
  <si>
    <t>Treuil + mât + poulies</t>
  </si>
  <si>
    <t>Filet + cadre</t>
  </si>
  <si>
    <t>Cabane, m2 (porte, fenêtre, etc.,)</t>
  </si>
  <si>
    <t xml:space="preserve">TOTAL, travaux déduits </t>
  </si>
  <si>
    <t>TOTAL valeur à neuf :</t>
  </si>
  <si>
    <t>Poteaux, pose comprise, unité</t>
  </si>
  <si>
    <t xml:space="preserve">Date de construction : </t>
  </si>
  <si>
    <t>(L'installation doit être utilisable)</t>
  </si>
  <si>
    <t>Notice d'utilisation</t>
  </si>
  <si>
    <t>Suivant qualité des matériaux (types de bois),  éléments 1 à 5 peuvent être revalorisés.</t>
  </si>
  <si>
    <t>Maritime ou fluvial</t>
  </si>
  <si>
    <t xml:space="preserve">Indemnisation proposée  (min. 10% valeur à neuf) : </t>
  </si>
  <si>
    <t xml:space="preserve">Travaux effectués le : </t>
  </si>
  <si>
    <t xml:space="preserve">Montant des travaux :  </t>
  </si>
  <si>
    <t>Montants</t>
  </si>
  <si>
    <t xml:space="preserve"> % </t>
  </si>
  <si>
    <t>Rubriques</t>
  </si>
  <si>
    <t>Renseigner l'identification de l'installation (N° AOT)</t>
  </si>
  <si>
    <t>Complétez la colonne "Inventaire" correspondante aux caractéristiques du carrelet. Si vous avez des factures correspondantes aux différents paramètres (Exemple : poteaux pose comprise, cabane, treuil, etc.,) modifiez les les valeurs des rubriques correspondantes.</t>
  </si>
  <si>
    <t>1 à 8</t>
  </si>
  <si>
    <t>Renseignez les "Travaux à prévoir" par le montant estimé des travaux indispensables.</t>
  </si>
  <si>
    <t>Précisez les travaux effectués et la date. Si vous avez effectué plusieurs séries de travaux, notez le total des factures et la date moyenne.</t>
  </si>
  <si>
    <t>Toutes les zones de calcul sont protégées pour éviter les modifications involontaires.</t>
  </si>
  <si>
    <t>La décote "état" permet de rendre compte de l'état de l'installation si elle est dégradée ou de difficultés d'accès si elles sont manifestes.</t>
  </si>
  <si>
    <t>Renseignez la date de construction de l'installation (l'âge sera calculé automatiquement). Si la construction s'est effectuée en plusieurs étapes, notez la date de la dernière étape.</t>
  </si>
  <si>
    <t>Le mot de passe de déblocage de la protection (onglet "Révision", rubrique "Protéger") est "2024"</t>
  </si>
  <si>
    <t xml:space="preserve">Valeur installation  après dépréciation :  </t>
  </si>
  <si>
    <t xml:space="preserve">Valeur travaux effectués après dépréciation :  </t>
  </si>
  <si>
    <t xml:space="preserve">Valeur résiduelle, travaux inclus  :  </t>
  </si>
  <si>
    <t>Taux de dépréciation (% an) :</t>
  </si>
  <si>
    <t>Calcul de l'indemnisation du propriétaire cédant un carrelet sur ponton.</t>
  </si>
  <si>
    <t xml:space="preserve">État, accès, etc., (% + ou -) : </t>
  </si>
  <si>
    <t>Escalier, porte d'accès</t>
  </si>
  <si>
    <t>9 et 12</t>
  </si>
  <si>
    <t>Les rubriques 9 à 12 peuvent être précisées directement dans le tableau si nécessaire.</t>
  </si>
  <si>
    <t>La dépréciation linéaire (pourcentage fixe par an à partir de la valeur de la rubrique 12) est plus sévère qu'un calcul précis de dépréciation ou d'amortissement. C'est la raison pour laquelle elle est fixée de 2,5 % à 4% maximum.</t>
  </si>
  <si>
    <t>Travaux à prévoir … (Ex.: 2 poteaux à 800 € pièce):</t>
  </si>
  <si>
    <t>Commentaire :</t>
  </si>
  <si>
    <t>Identification (AOT + Nom) :  &gt;&gt;</t>
  </si>
  <si>
    <t>Plus/Moins-value (à préciser)</t>
  </si>
  <si>
    <t xml:space="preserve"> ans (Max.: 30)</t>
  </si>
  <si>
    <t xml:space="preserve"> ans (Max.: 25)</t>
  </si>
  <si>
    <t>Version 2024_05_06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</si>
</sst>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164" fontId="0" fillId="0" borderId="0" xfId="0" applyNumberFormat="1"/>
    <xf numFmtId="0" fontId="1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1" fillId="0" borderId="0" xfId="0" applyFont="1" applyFill="1" applyBorder="1"/>
    <xf numFmtId="0" fontId="1" fillId="4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0" fillId="0" borderId="0" xfId="0" applyNumberFormat="1" applyFill="1" applyBorder="1"/>
    <xf numFmtId="0" fontId="0" fillId="2" borderId="6" xfId="0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4" fontId="1" fillId="0" borderId="0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64" fontId="1" fillId="0" borderId="2" xfId="0" applyNumberFormat="1" applyFont="1" applyFill="1" applyBorder="1" applyAlignment="1"/>
    <xf numFmtId="164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4" borderId="10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12" xfId="0" applyFont="1" applyFill="1" applyBorder="1" applyAlignment="1" applyProtection="1">
      <alignment horizontal="center"/>
      <protection locked="0"/>
    </xf>
    <xf numFmtId="164" fontId="1" fillId="4" borderId="2" xfId="0" applyNumberFormat="1" applyFont="1" applyFill="1" applyBorder="1" applyProtection="1">
      <protection locked="0"/>
    </xf>
    <xf numFmtId="0" fontId="1" fillId="4" borderId="9" xfId="0" applyFont="1" applyFill="1" applyBorder="1" applyAlignment="1" applyProtection="1">
      <alignment horizontal="center"/>
      <protection locked="0"/>
    </xf>
    <xf numFmtId="14" fontId="1" fillId="4" borderId="2" xfId="0" applyNumberFormat="1" applyFont="1" applyFill="1" applyBorder="1" applyAlignment="1" applyProtection="1">
      <alignment horizontal="center"/>
      <protection locked="0"/>
    </xf>
    <xf numFmtId="164" fontId="1" fillId="7" borderId="11" xfId="0" applyNumberFormat="1" applyFont="1" applyFill="1" applyBorder="1" applyProtection="1"/>
    <xf numFmtId="164" fontId="1" fillId="7" borderId="3" xfId="0" applyNumberFormat="1" applyFont="1" applyFill="1" applyBorder="1" applyProtection="1"/>
    <xf numFmtId="164" fontId="1" fillId="7" borderId="13" xfId="0" applyNumberFormat="1" applyFont="1" applyFill="1" applyBorder="1" applyProtection="1"/>
    <xf numFmtId="164" fontId="1" fillId="7" borderId="2" xfId="0" applyNumberFormat="1" applyFont="1" applyFill="1" applyBorder="1" applyProtection="1"/>
    <xf numFmtId="0" fontId="1" fillId="7" borderId="2" xfId="0" applyFont="1" applyFill="1" applyBorder="1" applyAlignment="1" applyProtection="1">
      <alignment horizontal="center"/>
    </xf>
    <xf numFmtId="0" fontId="1" fillId="7" borderId="2" xfId="0" applyNumberFormat="1" applyFont="1" applyFill="1" applyBorder="1" applyAlignment="1" applyProtection="1">
      <alignment horizontal="center"/>
    </xf>
    <xf numFmtId="164" fontId="4" fillId="7" borderId="2" xfId="0" applyNumberFormat="1" applyFont="1" applyFill="1" applyBorder="1" applyProtection="1"/>
    <xf numFmtId="164" fontId="3" fillId="8" borderId="2" xfId="0" applyNumberFormat="1" applyFont="1" applyFill="1" applyBorder="1" applyProtection="1"/>
    <xf numFmtId="0" fontId="0" fillId="0" borderId="17" xfId="0" applyBorder="1" applyAlignment="1">
      <alignment horizontal="center"/>
    </xf>
    <xf numFmtId="0" fontId="1" fillId="2" borderId="8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1" fillId="0" borderId="1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1" fillId="0" borderId="2" xfId="0" applyFont="1" applyFill="1" applyBorder="1" applyAlignment="1">
      <alignment wrapText="1"/>
    </xf>
    <xf numFmtId="0" fontId="1" fillId="0" borderId="0" xfId="0" applyFont="1" applyFill="1" applyBorder="1" applyAlignment="1" applyProtection="1"/>
    <xf numFmtId="2" fontId="1" fillId="4" borderId="2" xfId="0" applyNumberFormat="1" applyFont="1" applyFill="1" applyBorder="1" applyAlignment="1" applyProtection="1">
      <alignment horizontal="center"/>
      <protection locked="0"/>
    </xf>
    <xf numFmtId="0" fontId="2" fillId="4" borderId="18" xfId="0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164" fontId="1" fillId="6" borderId="23" xfId="0" applyNumberFormat="1" applyFont="1" applyFill="1" applyBorder="1" applyAlignment="1" applyProtection="1">
      <alignment horizontal="center"/>
      <protection locked="0"/>
    </xf>
    <xf numFmtId="164" fontId="1" fillId="6" borderId="24" xfId="0" applyNumberFormat="1" applyFont="1" applyFill="1" applyBorder="1" applyAlignment="1" applyProtection="1">
      <alignment horizontal="center"/>
      <protection locked="0"/>
    </xf>
    <xf numFmtId="164" fontId="1" fillId="6" borderId="25" xfId="0" applyNumberFormat="1" applyFont="1" applyFill="1" applyBorder="1" applyAlignment="1" applyProtection="1">
      <alignment horizontal="center"/>
      <protection locked="0"/>
    </xf>
    <xf numFmtId="164" fontId="1" fillId="6" borderId="26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Fill="1" applyBorder="1"/>
    <xf numFmtId="0" fontId="1" fillId="0" borderId="15" xfId="0" applyFont="1" applyFill="1" applyBorder="1"/>
    <xf numFmtId="0" fontId="1" fillId="6" borderId="15" xfId="0" applyFont="1" applyFill="1" applyBorder="1" applyProtection="1">
      <protection locked="0"/>
    </xf>
    <xf numFmtId="0" fontId="1" fillId="6" borderId="16" xfId="0" applyFont="1" applyFill="1" applyBorder="1" applyProtection="1">
      <protection locked="0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/>
    <xf numFmtId="0" fontId="0" fillId="0" borderId="27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1" fillId="7" borderId="4" xfId="0" applyFont="1" applyFill="1" applyBorder="1" applyAlignment="1" applyProtection="1">
      <alignment horizontal="center"/>
    </xf>
    <xf numFmtId="0" fontId="1" fillId="7" borderId="5" xfId="0" applyFont="1" applyFill="1" applyBorder="1" applyAlignment="1" applyProtection="1">
      <alignment horizontal="center"/>
    </xf>
    <xf numFmtId="0" fontId="0" fillId="0" borderId="17" xfId="0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2"/>
  <sheetViews>
    <sheetView showGridLines="0" tabSelected="1" workbookViewId="0">
      <selection activeCell="D4" sqref="D4:F4"/>
    </sheetView>
  </sheetViews>
  <sheetFormatPr baseColWidth="10" defaultRowHeight="15"/>
  <cols>
    <col min="1" max="1" width="3.28515625" customWidth="1"/>
    <col min="2" max="2" width="4.28515625" style="4" customWidth="1"/>
    <col min="3" max="3" width="32" customWidth="1"/>
    <col min="4" max="4" width="13.85546875" customWidth="1"/>
    <col min="5" max="5" width="11.42578125" style="3"/>
    <col min="6" max="6" width="13.28515625" customWidth="1"/>
    <col min="7" max="8" width="3.28515625" customWidth="1"/>
  </cols>
  <sheetData>
    <row r="1" spans="2:8" ht="15.75" thickBot="1">
      <c r="C1" s="77" t="s">
        <v>50</v>
      </c>
      <c r="E1" s="4"/>
    </row>
    <row r="2" spans="2:8" ht="15.75" thickBot="1">
      <c r="B2" s="92" t="s">
        <v>38</v>
      </c>
      <c r="C2" s="93"/>
      <c r="D2" s="93"/>
      <c r="E2" s="93"/>
      <c r="F2" s="93"/>
      <c r="G2" s="94"/>
    </row>
    <row r="3" spans="2:8" ht="15.75" thickBot="1">
      <c r="C3" s="91" t="s">
        <v>15</v>
      </c>
      <c r="D3" s="91"/>
      <c r="E3" s="91"/>
      <c r="F3" s="91"/>
      <c r="G3" s="91"/>
    </row>
    <row r="4" spans="2:8" ht="15.75" thickBot="1">
      <c r="B4" s="47">
        <v>0</v>
      </c>
      <c r="C4" s="46" t="s">
        <v>46</v>
      </c>
      <c r="D4" s="102"/>
      <c r="E4" s="103"/>
      <c r="F4" s="104"/>
      <c r="G4" s="45"/>
    </row>
    <row r="5" spans="2:8" ht="15.75" thickBot="1">
      <c r="C5" s="41"/>
      <c r="D5" s="41"/>
      <c r="E5" s="41"/>
      <c r="F5" s="41"/>
      <c r="G5" s="45"/>
    </row>
    <row r="6" spans="2:8" ht="15.75" thickBot="1">
      <c r="C6" s="2" t="s">
        <v>3</v>
      </c>
      <c r="D6" s="12" t="s">
        <v>4</v>
      </c>
      <c r="E6" s="92" t="s">
        <v>18</v>
      </c>
      <c r="F6" s="94"/>
      <c r="G6" s="3"/>
      <c r="H6" s="3"/>
    </row>
    <row r="7" spans="2:8" ht="15.75" thickBot="1">
      <c r="E7" s="15" t="s">
        <v>5</v>
      </c>
      <c r="F7" s="26" t="s">
        <v>22</v>
      </c>
    </row>
    <row r="8" spans="2:8">
      <c r="B8" s="67">
        <v>1</v>
      </c>
      <c r="C8" s="73" t="s">
        <v>40</v>
      </c>
      <c r="D8" s="69">
        <v>800</v>
      </c>
      <c r="E8" s="27"/>
      <c r="F8" s="33">
        <f>D8*E8</f>
        <v>0</v>
      </c>
      <c r="G8" s="1"/>
    </row>
    <row r="9" spans="2:8">
      <c r="B9" s="68">
        <v>2</v>
      </c>
      <c r="C9" s="74" t="s">
        <v>2</v>
      </c>
      <c r="D9" s="70">
        <v>200</v>
      </c>
      <c r="E9" s="28"/>
      <c r="F9" s="34">
        <f t="shared" ref="F9:F19" si="0">D9*E9</f>
        <v>0</v>
      </c>
      <c r="G9" s="1"/>
    </row>
    <row r="10" spans="2:8">
      <c r="B10" s="68">
        <v>3</v>
      </c>
      <c r="C10" s="74" t="s">
        <v>13</v>
      </c>
      <c r="D10" s="70">
        <v>800</v>
      </c>
      <c r="E10" s="28"/>
      <c r="F10" s="34">
        <f t="shared" si="0"/>
        <v>0</v>
      </c>
      <c r="G10" s="1"/>
    </row>
    <row r="11" spans="2:8">
      <c r="B11" s="68">
        <v>4</v>
      </c>
      <c r="C11" s="74" t="s">
        <v>1</v>
      </c>
      <c r="D11" s="70">
        <v>300</v>
      </c>
      <c r="E11" s="28"/>
      <c r="F11" s="34">
        <f t="shared" si="0"/>
        <v>0</v>
      </c>
      <c r="G11" s="1"/>
    </row>
    <row r="12" spans="2:8">
      <c r="B12" s="68">
        <v>5</v>
      </c>
      <c r="C12" s="74" t="s">
        <v>10</v>
      </c>
      <c r="D12" s="70">
        <v>350</v>
      </c>
      <c r="E12" s="28"/>
      <c r="F12" s="34">
        <f t="shared" si="0"/>
        <v>0</v>
      </c>
      <c r="G12" s="1"/>
    </row>
    <row r="13" spans="2:8">
      <c r="B13" s="64">
        <v>6</v>
      </c>
      <c r="C13" s="74" t="s">
        <v>8</v>
      </c>
      <c r="D13" s="70">
        <v>900</v>
      </c>
      <c r="E13" s="28"/>
      <c r="F13" s="34">
        <f t="shared" si="0"/>
        <v>0</v>
      </c>
      <c r="G13" s="1"/>
    </row>
    <row r="14" spans="2:8">
      <c r="B14" s="64">
        <v>7</v>
      </c>
      <c r="C14" s="74" t="s">
        <v>9</v>
      </c>
      <c r="D14" s="70">
        <v>650</v>
      </c>
      <c r="E14" s="28"/>
      <c r="F14" s="34">
        <f t="shared" si="0"/>
        <v>0</v>
      </c>
      <c r="G14" s="1"/>
    </row>
    <row r="15" spans="2:8">
      <c r="B15" s="64">
        <v>8</v>
      </c>
      <c r="C15" s="74" t="s">
        <v>0</v>
      </c>
      <c r="D15" s="70">
        <v>500</v>
      </c>
      <c r="E15" s="28"/>
      <c r="F15" s="34">
        <f t="shared" si="0"/>
        <v>0</v>
      </c>
      <c r="G15" s="1"/>
    </row>
    <row r="16" spans="2:8">
      <c r="B16" s="64">
        <v>9</v>
      </c>
      <c r="C16" s="75" t="s">
        <v>47</v>
      </c>
      <c r="D16" s="70"/>
      <c r="E16" s="28"/>
      <c r="F16" s="34">
        <f t="shared" si="0"/>
        <v>0</v>
      </c>
      <c r="G16" s="1"/>
    </row>
    <row r="17" spans="2:8">
      <c r="B17" s="65">
        <v>10</v>
      </c>
      <c r="C17" s="75" t="s">
        <v>47</v>
      </c>
      <c r="D17" s="71"/>
      <c r="E17" s="63"/>
      <c r="F17" s="34">
        <f t="shared" si="0"/>
        <v>0</v>
      </c>
      <c r="G17" s="1"/>
    </row>
    <row r="18" spans="2:8">
      <c r="B18" s="65">
        <v>11</v>
      </c>
      <c r="C18" s="75" t="s">
        <v>47</v>
      </c>
      <c r="D18" s="71"/>
      <c r="E18" s="63"/>
      <c r="F18" s="34">
        <f t="shared" si="0"/>
        <v>0</v>
      </c>
      <c r="G18" s="1"/>
    </row>
    <row r="19" spans="2:8" ht="15.75" thickBot="1">
      <c r="B19" s="66">
        <v>12</v>
      </c>
      <c r="C19" s="76" t="s">
        <v>47</v>
      </c>
      <c r="D19" s="72"/>
      <c r="E19" s="29"/>
      <c r="F19" s="35">
        <f t="shared" si="0"/>
        <v>0</v>
      </c>
      <c r="G19" s="1"/>
    </row>
    <row r="20" spans="2:8" ht="15.75" thickBot="1">
      <c r="C20" s="10"/>
      <c r="D20" s="16"/>
      <c r="E20" s="13"/>
      <c r="F20" s="6"/>
      <c r="G20" s="14"/>
    </row>
    <row r="21" spans="2:8" ht="15.75" thickBot="1">
      <c r="C21" s="105" t="s">
        <v>12</v>
      </c>
      <c r="D21" s="106"/>
      <c r="F21" s="36">
        <f>SUM(F8:F19)</f>
        <v>0</v>
      </c>
      <c r="G21" s="1"/>
    </row>
    <row r="22" spans="2:8" ht="15.75" thickBot="1">
      <c r="B22" s="8"/>
      <c r="C22" s="5"/>
      <c r="D22" s="5"/>
      <c r="E22" s="8"/>
      <c r="F22" s="6"/>
      <c r="G22" s="9"/>
      <c r="H22" s="7"/>
    </row>
    <row r="23" spans="2:8" ht="15.75" thickBot="1">
      <c r="B23" s="21">
        <v>13</v>
      </c>
      <c r="C23" s="92" t="s">
        <v>44</v>
      </c>
      <c r="D23" s="94"/>
      <c r="E23" s="30"/>
      <c r="G23" s="9"/>
      <c r="H23" s="7"/>
    </row>
    <row r="24" spans="2:8" ht="15.75" thickBot="1">
      <c r="B24" s="8"/>
      <c r="C24" s="5"/>
      <c r="D24" s="5"/>
      <c r="E24" s="8"/>
      <c r="F24" s="6"/>
      <c r="G24" s="9"/>
      <c r="H24" s="7"/>
    </row>
    <row r="25" spans="2:8" ht="15.75" thickBot="1">
      <c r="B25" s="8"/>
      <c r="C25" s="105" t="s">
        <v>11</v>
      </c>
      <c r="D25" s="106"/>
      <c r="E25" s="8"/>
      <c r="F25" s="36">
        <f>F21-E23</f>
        <v>0</v>
      </c>
      <c r="G25" s="9"/>
      <c r="H25" s="7"/>
    </row>
    <row r="26" spans="2:8" ht="15.75" thickBot="1">
      <c r="B26" s="8"/>
      <c r="C26" s="5"/>
      <c r="D26" s="5"/>
      <c r="E26" s="8"/>
      <c r="F26" s="6"/>
      <c r="G26" s="9"/>
      <c r="H26" s="7"/>
    </row>
    <row r="27" spans="2:8" ht="15.75" thickBot="1">
      <c r="B27" s="21">
        <v>14</v>
      </c>
      <c r="C27" s="42" t="s">
        <v>39</v>
      </c>
      <c r="D27" s="31"/>
      <c r="E27" s="4"/>
      <c r="F27" s="36">
        <f>F25+($F$25*D27/100)</f>
        <v>0</v>
      </c>
      <c r="H27" s="7"/>
    </row>
    <row r="28" spans="2:8" ht="15.75" thickBot="1">
      <c r="B28" s="17"/>
      <c r="C28" s="10"/>
      <c r="D28" s="5"/>
      <c r="E28" s="4"/>
      <c r="F28" s="6"/>
      <c r="H28" s="7"/>
    </row>
    <row r="29" spans="2:8" ht="15.75" thickBot="1">
      <c r="B29" s="21">
        <v>15</v>
      </c>
      <c r="C29" s="43" t="s">
        <v>14</v>
      </c>
      <c r="D29" s="32"/>
      <c r="E29" s="37">
        <f ca="1">IF((YEAR(NOW())-YEAR(D29))&gt;30,30,(YEAR(NOW())-YEAR(D29)))</f>
        <v>30</v>
      </c>
      <c r="F29" s="22" t="s">
        <v>48</v>
      </c>
      <c r="G29" s="23"/>
      <c r="H29" s="7"/>
    </row>
    <row r="30" spans="2:8" ht="15.75" thickBot="1">
      <c r="B30" s="8"/>
      <c r="C30" s="5"/>
      <c r="D30" s="5"/>
      <c r="E30" s="8"/>
      <c r="F30" s="6"/>
      <c r="G30" s="9"/>
      <c r="H30" s="7"/>
    </row>
    <row r="31" spans="2:8" ht="15.75" thickBot="1">
      <c r="B31" s="21">
        <v>16</v>
      </c>
      <c r="C31" s="43" t="s">
        <v>20</v>
      </c>
      <c r="D31" s="32"/>
      <c r="E31" s="38">
        <f ca="1">IF(ISBLANK(D31),0,IF((YEAR(NOW())-YEAR(D31))&gt;25,25,(YEAR(NOW())-YEAR(D31))))</f>
        <v>0</v>
      </c>
      <c r="F31" s="22" t="s">
        <v>49</v>
      </c>
      <c r="G31" s="9"/>
      <c r="H31" s="7"/>
    </row>
    <row r="32" spans="2:8" ht="15.75" thickBot="1">
      <c r="B32" s="5"/>
      <c r="C32" s="19"/>
      <c r="D32" s="20"/>
      <c r="E32" s="24"/>
      <c r="F32" s="23"/>
      <c r="G32" s="9"/>
      <c r="H32" s="7"/>
    </row>
    <row r="33" spans="2:8" ht="15.75" thickBot="1">
      <c r="B33" s="8"/>
      <c r="C33" s="43" t="s">
        <v>21</v>
      </c>
      <c r="D33" s="30"/>
      <c r="E33" s="8"/>
      <c r="F33" s="6"/>
      <c r="G33" s="9"/>
      <c r="H33" s="7"/>
    </row>
    <row r="34" spans="2:8" ht="15.75" thickBot="1">
      <c r="B34" s="8"/>
      <c r="C34" s="5"/>
      <c r="D34" s="5"/>
      <c r="E34" s="8"/>
      <c r="F34" s="6"/>
      <c r="G34" s="9"/>
      <c r="H34" s="7"/>
    </row>
    <row r="35" spans="2:8" ht="15.75" thickBot="1">
      <c r="B35" s="18">
        <v>17</v>
      </c>
      <c r="C35" s="25" t="s">
        <v>37</v>
      </c>
      <c r="D35" s="62">
        <v>3</v>
      </c>
      <c r="E35" s="44" t="s">
        <v>23</v>
      </c>
      <c r="F35" s="1"/>
      <c r="G35" s="1"/>
    </row>
    <row r="36" spans="2:8" ht="15.75" thickBot="1">
      <c r="C36" s="5"/>
      <c r="D36" s="5"/>
      <c r="E36" s="5"/>
      <c r="F36" s="1"/>
      <c r="G36" s="1"/>
    </row>
    <row r="37" spans="2:8" ht="15.75" thickBot="1">
      <c r="C37" s="100" t="s">
        <v>34</v>
      </c>
      <c r="D37" s="101"/>
      <c r="F37" s="36">
        <f ca="1">F27-((F27*(D35-(E29*D35/100))/100)*E29)</f>
        <v>0</v>
      </c>
    </row>
    <row r="38" spans="2:8" ht="15.75" thickBot="1">
      <c r="B38" s="8"/>
      <c r="C38" s="10"/>
      <c r="D38" s="5"/>
      <c r="E38" s="8"/>
      <c r="F38" s="6"/>
      <c r="G38" s="7"/>
    </row>
    <row r="39" spans="2:8" ht="15.75" thickBot="1">
      <c r="B39" s="8"/>
      <c r="C39" s="100" t="s">
        <v>35</v>
      </c>
      <c r="D39" s="101"/>
      <c r="E39" s="8"/>
      <c r="F39" s="36">
        <f ca="1">D33-((D33*(D35-(E29*D35/100))/100)*E31)</f>
        <v>0</v>
      </c>
      <c r="G39" s="7"/>
    </row>
    <row r="40" spans="2:8" ht="15.75" thickBot="1">
      <c r="B40" s="8"/>
      <c r="C40" s="10"/>
      <c r="D40" s="5"/>
      <c r="E40" s="8"/>
      <c r="F40" s="6"/>
      <c r="G40" s="7"/>
    </row>
    <row r="41" spans="2:8" ht="15.75" thickBot="1">
      <c r="B41" s="8"/>
      <c r="C41" s="107" t="s">
        <v>36</v>
      </c>
      <c r="D41" s="108"/>
      <c r="E41" s="8"/>
      <c r="F41" s="39">
        <f ca="1">F37+F39</f>
        <v>0</v>
      </c>
      <c r="G41" s="7"/>
    </row>
    <row r="42" spans="2:8" ht="15.75" thickBot="1">
      <c r="B42" s="8"/>
      <c r="C42" s="10"/>
      <c r="D42" s="5"/>
      <c r="E42" s="8"/>
      <c r="F42" s="6"/>
      <c r="G42" s="7"/>
    </row>
    <row r="43" spans="2:8" ht="15.75" thickBot="1">
      <c r="B43" s="8"/>
      <c r="C43" s="98" t="s">
        <v>19</v>
      </c>
      <c r="D43" s="99"/>
      <c r="E43" s="8"/>
      <c r="F43" s="40">
        <f ca="1">IF(F41&gt;F21/10,F41,F21/10)</f>
        <v>0</v>
      </c>
      <c r="G43" s="7"/>
    </row>
    <row r="44" spans="2:8" ht="15.75" thickBot="1">
      <c r="B44" s="8"/>
      <c r="C44" s="10"/>
      <c r="D44" s="5"/>
      <c r="E44" s="8"/>
      <c r="F44" s="6"/>
      <c r="G44" s="7"/>
    </row>
    <row r="45" spans="2:8" ht="15.75" thickBot="1">
      <c r="B45" s="95" t="s">
        <v>17</v>
      </c>
      <c r="C45" s="96"/>
      <c r="D45" s="96"/>
      <c r="E45" s="96"/>
      <c r="F45" s="96"/>
      <c r="G45" s="97"/>
    </row>
    <row r="46" spans="2:8" ht="15.75" thickBot="1">
      <c r="C46" s="10"/>
      <c r="D46" s="5"/>
      <c r="E46" s="4"/>
      <c r="F46" s="6"/>
    </row>
    <row r="47" spans="2:8" ht="15.75" customHeight="1" thickBot="1">
      <c r="C47" s="11" t="s">
        <v>6</v>
      </c>
      <c r="D47" s="5"/>
      <c r="E47" s="89" t="s">
        <v>7</v>
      </c>
      <c r="F47" s="90"/>
      <c r="G47" s="61"/>
    </row>
    <row r="48" spans="2:8" ht="11.25" customHeight="1">
      <c r="C48" s="48"/>
      <c r="D48" s="48"/>
      <c r="E48" s="78"/>
      <c r="F48" s="78"/>
      <c r="G48" s="61"/>
    </row>
    <row r="49" spans="2:7">
      <c r="C49" s="79" t="s">
        <v>45</v>
      </c>
    </row>
    <row r="50" spans="2:7">
      <c r="B50" s="80"/>
      <c r="C50" s="81"/>
      <c r="D50" s="81"/>
      <c r="E50" s="81"/>
      <c r="F50" s="81"/>
      <c r="G50" s="82"/>
    </row>
    <row r="51" spans="2:7">
      <c r="B51" s="83"/>
      <c r="C51" s="84"/>
      <c r="D51" s="84"/>
      <c r="E51" s="84"/>
      <c r="F51" s="84"/>
      <c r="G51" s="85"/>
    </row>
    <row r="52" spans="2:7">
      <c r="B52" s="86"/>
      <c r="C52" s="87"/>
      <c r="D52" s="87"/>
      <c r="E52" s="87"/>
      <c r="F52" s="87"/>
      <c r="G52" s="88"/>
    </row>
  </sheetData>
  <sheetProtection password="CC3B" sheet="1" objects="1" scenarios="1" selectLockedCells="1"/>
  <mergeCells count="14">
    <mergeCell ref="B50:G52"/>
    <mergeCell ref="E47:F47"/>
    <mergeCell ref="C3:G3"/>
    <mergeCell ref="B2:G2"/>
    <mergeCell ref="B45:G45"/>
    <mergeCell ref="C43:D43"/>
    <mergeCell ref="C39:D39"/>
    <mergeCell ref="C37:D37"/>
    <mergeCell ref="D4:F4"/>
    <mergeCell ref="E6:F6"/>
    <mergeCell ref="C21:D21"/>
    <mergeCell ref="C23:D23"/>
    <mergeCell ref="C25:D25"/>
    <mergeCell ref="C41:D41"/>
  </mergeCells>
  <dataValidations count="3">
    <dataValidation type="list" allowBlank="1" showInputMessage="1" showErrorMessage="1" sqref="D35">
      <mc:AlternateContent xmlns:x12ac="http://schemas.microsoft.com/office/spreadsheetml/2011/1/ac" xmlns:mc="http://schemas.openxmlformats.org/markup-compatibility/2006">
        <mc:Choice Requires="x12ac">
          <x12ac:list>"2,00","2,50","3,00","3,50","4,00","4,50"</x12ac:list>
        </mc:Choice>
        <mc:Fallback>
          <formula1>"2,00,2,50,3,00,3,50,4,00,4,50"</formula1>
        </mc:Fallback>
      </mc:AlternateContent>
    </dataValidation>
    <dataValidation type="date" allowBlank="1" showInputMessage="1" showErrorMessage="1" sqref="D29">
      <formula1>32874</formula1>
      <formula2>TODAY()</formula2>
    </dataValidation>
    <dataValidation type="date" allowBlank="1" showInputMessage="1" showErrorMessage="1" sqref="D31">
      <formula1>36161</formula1>
      <formula2>TODAY()</formula2>
    </dataValidation>
  </dataValidations>
  <printOptions horizontalCentered="1"/>
  <pageMargins left="0.39370078740157483" right="0.39370078740157483" top="0.19685039370078741" bottom="0.19685039370078741" header="0" footer="0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B16" sqref="B16"/>
    </sheetView>
  </sheetViews>
  <sheetFormatPr baseColWidth="10" defaultRowHeight="15"/>
  <cols>
    <col min="1" max="1" width="11.42578125" style="4"/>
    <col min="2" max="2" width="86.42578125" customWidth="1"/>
  </cols>
  <sheetData>
    <row r="1" spans="1:2">
      <c r="A1" s="50" t="s">
        <v>24</v>
      </c>
      <c r="B1" s="50" t="s">
        <v>16</v>
      </c>
    </row>
    <row r="2" spans="1:2">
      <c r="A2" s="48"/>
      <c r="B2" s="48"/>
    </row>
    <row r="3" spans="1:2">
      <c r="A3" s="51">
        <v>0</v>
      </c>
      <c r="B3" s="53" t="s">
        <v>25</v>
      </c>
    </row>
    <row r="4" spans="1:2" ht="45">
      <c r="A4" s="55" t="s">
        <v>27</v>
      </c>
      <c r="B4" s="54" t="s">
        <v>26</v>
      </c>
    </row>
    <row r="5" spans="1:2">
      <c r="A5" s="51" t="s">
        <v>41</v>
      </c>
      <c r="B5" s="52" t="s">
        <v>42</v>
      </c>
    </row>
    <row r="6" spans="1:2">
      <c r="A6" s="51">
        <v>13</v>
      </c>
      <c r="B6" s="52" t="s">
        <v>28</v>
      </c>
    </row>
    <row r="7" spans="1:2" ht="30">
      <c r="A7" s="51">
        <v>14</v>
      </c>
      <c r="B7" s="54" t="s">
        <v>31</v>
      </c>
    </row>
    <row r="8" spans="1:2" ht="30">
      <c r="A8" s="55">
        <v>15</v>
      </c>
      <c r="B8" s="54" t="s">
        <v>32</v>
      </c>
    </row>
    <row r="9" spans="1:2" ht="30">
      <c r="A9" s="55">
        <v>16</v>
      </c>
      <c r="B9" s="54" t="s">
        <v>29</v>
      </c>
    </row>
    <row r="10" spans="1:2" ht="45">
      <c r="A10" s="55">
        <v>17</v>
      </c>
      <c r="B10" s="54" t="s">
        <v>43</v>
      </c>
    </row>
    <row r="11" spans="1:2">
      <c r="A11" s="59"/>
      <c r="B11" s="58"/>
    </row>
    <row r="12" spans="1:2">
      <c r="A12" s="49"/>
      <c r="B12" s="57" t="s">
        <v>30</v>
      </c>
    </row>
    <row r="13" spans="1:2" ht="15.75" thickBot="1">
      <c r="A13" s="49"/>
      <c r="B13" s="56"/>
    </row>
    <row r="14" spans="1:2" ht="30.75" thickBot="1">
      <c r="A14" s="49"/>
      <c r="B14" s="60" t="s">
        <v>33</v>
      </c>
    </row>
    <row r="15" spans="1:2">
      <c r="A15" s="49"/>
      <c r="B15" s="56"/>
    </row>
    <row r="16" spans="1:2">
      <c r="A16" s="49"/>
      <c r="B16" s="5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Procédure Cession</vt:lpstr>
      <vt:lpstr>NOTICE</vt:lpstr>
      <vt:lpstr>'Procédure Cession'!Zone_d_impression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KOENIG</dc:creator>
  <cp:lastModifiedBy>KOENIG</cp:lastModifiedBy>
  <cp:lastPrinted>2024-05-06T15:52:58Z</cp:lastPrinted>
  <dcterms:created xsi:type="dcterms:W3CDTF">2018-10-22T10:24:13Z</dcterms:created>
  <dcterms:modified xsi:type="dcterms:W3CDTF">2024-05-06T15:53:41Z</dcterms:modified>
</cp:coreProperties>
</file>